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I:\Corporate Marketing\Marketing\Content\PIM Content\PIM ROI\"/>
    </mc:Choice>
  </mc:AlternateContent>
  <xr:revisionPtr revIDLastSave="0" documentId="13_ncr:1_{DE1DA6D0-2D73-4CB4-A3C3-D78A69043D5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ROI #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37" i="1"/>
  <c r="C40" i="1"/>
  <c r="C14" i="1" l="1"/>
  <c r="B14" i="1"/>
  <c r="B30" i="1" l="1"/>
  <c r="C9" i="1" l="1"/>
  <c r="B9" i="1"/>
  <c r="C17" i="1" l="1"/>
  <c r="C20" i="1" s="1"/>
  <c r="B17" i="1"/>
  <c r="B20" i="1" s="1"/>
  <c r="B25" i="1" s="1"/>
  <c r="B26" i="1" s="1"/>
  <c r="B33" i="1" l="1"/>
  <c r="C25" i="1"/>
  <c r="C26" i="1" l="1"/>
  <c r="C33" i="1" s="1"/>
  <c r="C43" i="1" s="1"/>
  <c r="C46" i="1" s="1"/>
</calcChain>
</file>

<file path=xl/sharedStrings.xml><?xml version="1.0" encoding="utf-8"?>
<sst xmlns="http://schemas.openxmlformats.org/spreadsheetml/2006/main" count="36" uniqueCount="36">
  <si>
    <t>Number of SKU's</t>
  </si>
  <si>
    <t>Number of field values to handle</t>
  </si>
  <si>
    <t>Cost of editors to enrichs products (per hour)</t>
  </si>
  <si>
    <t># of values to update</t>
  </si>
  <si>
    <t>SKU maintenance</t>
  </si>
  <si>
    <t xml:space="preserve">Attributes per SKU </t>
  </si>
  <si>
    <t>Additional # of fields to handle</t>
  </si>
  <si>
    <t>Number of additional languages</t>
  </si>
  <si>
    <t># of languages that influence on updates</t>
  </si>
  <si>
    <t>Total # of fields to handle</t>
  </si>
  <si>
    <t># of updated attribute-values per minutes</t>
  </si>
  <si>
    <t>Required time to update values (hour)</t>
  </si>
  <si>
    <t xml:space="preserve">Product update cost </t>
  </si>
  <si>
    <t>Total cost of update</t>
  </si>
  <si>
    <t>Total cost</t>
  </si>
  <si>
    <t>Additional cost for handling digital materials (with 220 workdays)</t>
  </si>
  <si>
    <t>Business drivers to consider</t>
  </si>
  <si>
    <t xml:space="preserve">Increased revenue from more channels </t>
  </si>
  <si>
    <t>Insert yearly ecommerce revenue</t>
  </si>
  <si>
    <t>Profit with contribution margin (20%)</t>
  </si>
  <si>
    <t>Savings with PIM</t>
  </si>
  <si>
    <t>Improved profit with 20% contribution margin</t>
  </si>
  <si>
    <t>Higher ecommerce conversions (from 1% to 1,1%)</t>
  </si>
  <si>
    <t>Increased revenue</t>
  </si>
  <si>
    <t>Total ROI</t>
  </si>
  <si>
    <t>variables</t>
  </si>
  <si>
    <t>calculated values</t>
  </si>
  <si>
    <t>Individual attributes per language (per SKU)</t>
  </si>
  <si>
    <t># hours spent per day, serve materials to partners</t>
  </si>
  <si>
    <t>Self-service portal "Digital warehouse" saves</t>
  </si>
  <si>
    <t xml:space="preserve">SKU updates per year ( % ) </t>
  </si>
  <si>
    <t>Using PIM</t>
  </si>
  <si>
    <t>Manual entry</t>
  </si>
  <si>
    <t>Your total business case</t>
  </si>
  <si>
    <t>Calculate your Return of Investment for a PIM system</t>
  </si>
  <si>
    <t># of SKU's and attributes/fields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</si>
</sst>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164" formatCode="#,##0.00\ &quot;kr.&quot;"/>
    <numFmt numFmtId="165" formatCode="#,##0.00\ [$€-1]"/>
    <numFmt numFmtId="166" formatCode="#,##0\ [$€-1]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Work Sans"/>
    </font>
    <font>
      <sz val="11"/>
      <color theme="1"/>
      <name val="Work Sans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94D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1F94D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1F94D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1F94D0"/>
      </left>
      <right style="thin">
        <color rgb="FF1F94D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1F94D0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0" xfId="0" applyFont="1" applyFill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" fillId="0" borderId="1" xfId="0" applyFont="1" applyBorder="1"/>
    <xf numFmtId="165" fontId="0" fillId="3" borderId="1" xfId="2" applyNumberFormat="1" applyFont="1" applyFill="1" applyBorder="1" applyAlignment="1">
      <alignment horizontal="center"/>
    </xf>
    <xf numFmtId="0" fontId="3" fillId="5" borderId="5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4" fillId="5" borderId="7" xfId="0" applyFont="1" applyFill="1" applyBorder="1"/>
    <xf numFmtId="0" fontId="4" fillId="5" borderId="2" xfId="0" applyFont="1" applyFill="1" applyBorder="1" applyAlignment="1">
      <alignment vertical="center"/>
    </xf>
    <xf numFmtId="166" fontId="4" fillId="5" borderId="6" xfId="0" applyNumberFormat="1" applyFont="1" applyFill="1" applyBorder="1" applyAlignment="1">
      <alignment horizontal="center" vertical="center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2" defaultPivotStyle="PivotStyleLight16"/>
  <colors>
    <mruColors>
      <color rgb="FF1F94D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https://www.dynamicweb.com/resources/downloads/dynamicweb-pim-factsheet?utm_source=document&amp;utm_medium=referral&amp;utm_campaign=pimroi" TargetMode="External"/><Relationship Id="rId7" Type="http://schemas.openxmlformats.org/officeDocument/2006/relationships/hyperlink" Target="https://www.dynamicweb.com/resources/downloads/reach-2500-marketplaces-with-dynamicweb-channable?utm_source=document&amp;utm_medium=referral&amp;utm_campaign=pimroi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dynamicweb.com/?utm_source=document&amp;utm_medium=referral&amp;utm_campaign=pimroi" TargetMode="External"/><Relationship Id="rId6" Type="http://schemas.openxmlformats.org/officeDocument/2006/relationships/image" Target="../media/image3.jpg"/><Relationship Id="rId5" Type="http://schemas.openxmlformats.org/officeDocument/2006/relationships/hyperlink" Target="https://www.dynamicweb.com/pim-2020-report?utm_source=document&amp;utm_medium=referral&amp;utm_campaign=pimroi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2343978</xdr:colOff>
      <xdr:row>0</xdr:row>
      <xdr:rowOff>0</xdr:rowOff>
    </xdr:from>
    <xdr:to>
      <xdr:col>1</xdr:col>
      <xdr:colOff>811695</xdr:colOff>
      <xdr:row>0</xdr:row>
      <xdr:rowOff>1033537</xdr:rowOff>
    </xdr:to>
    <xdr:pic>
      <xdr:nvPicPr>
        <xdr:cNvPr id="19" name="Billed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C91D3-9AC6-4292-9671-B802D9CE5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978" y="0"/>
          <a:ext cx="5135217" cy="1033537"/>
        </a:xfrm>
        <a:prstGeom prst="rect">
          <a:avLst/>
        </a:prstGeom>
      </xdr:spPr>
    </xdr:pic>
    <xdr:clientData/>
  </xdr:twoCellAnchor>
  <xdr:twoCellAnchor>
    <xdr:from>
      <xdr:col>4</xdr:col>
      <xdr:colOff>91109</xdr:colOff>
      <xdr:row>2</xdr:row>
      <xdr:rowOff>173940</xdr:rowOff>
    </xdr:from>
    <xdr:to>
      <xdr:col>8</xdr:col>
      <xdr:colOff>0</xdr:colOff>
      <xdr:row>20</xdr:row>
      <xdr:rowOff>41413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4D9B3C4B-5C85-4D29-8509-21B815FD8527}"/>
            </a:ext>
          </a:extLst>
        </xdr:cNvPr>
        <xdr:cNvSpPr txBox="1"/>
      </xdr:nvSpPr>
      <xdr:spPr>
        <a:xfrm>
          <a:off x="8083826" y="1457744"/>
          <a:ext cx="2360544" cy="3296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Work Sans Light" panose="00000400000000000000" pitchFamily="2" charset="0"/>
            </a:rPr>
            <a:t>Instructions: </a:t>
          </a:r>
        </a:p>
        <a:p>
          <a:r>
            <a:rPr lang="en-US" sz="1100">
              <a:latin typeface="Work Sans Light" panose="00000400000000000000" pitchFamily="2" charset="0"/>
            </a:rPr>
            <a:t>The ROI calculator is based on one of the most common cost drivers of Ecommerce; Maintaining your product data.</a:t>
          </a:r>
        </a:p>
        <a:p>
          <a:endParaRPr lang="en-US" sz="1100">
            <a:latin typeface="Work Sans Light" panose="00000400000000000000" pitchFamily="2" charset="0"/>
          </a:endParaRPr>
        </a:p>
        <a:p>
          <a:r>
            <a:rPr lang="da-DK" sz="1100">
              <a:latin typeface="Work Sans Light" panose="00000400000000000000" pitchFamily="2" charset="0"/>
            </a:rPr>
            <a:t>Variables:</a:t>
          </a:r>
          <a:r>
            <a:rPr lang="da-DK" sz="1100" baseline="0">
              <a:latin typeface="Work Sans Light" panose="00000400000000000000" pitchFamily="2" charset="0"/>
            </a:rPr>
            <a:t> </a:t>
          </a:r>
          <a:r>
            <a:rPr lang="da-DK" sz="1100">
              <a:latin typeface="Work Sans Light" panose="00000400000000000000" pitchFamily="2" charset="0"/>
            </a:rPr>
            <a:t>Change</a:t>
          </a:r>
          <a:r>
            <a:rPr lang="da-DK" sz="1100" baseline="0">
              <a:latin typeface="Work Sans Light" panose="00000400000000000000" pitchFamily="2" charset="0"/>
            </a:rPr>
            <a:t> the variable fields (yellow fields) to match your company specific numbers and see your results in the calculated fields (green).</a:t>
          </a:r>
        </a:p>
        <a:p>
          <a:endParaRPr lang="da-DK" sz="1100" baseline="0">
            <a:latin typeface="Work Sans Light" panose="00000400000000000000" pitchFamily="2" charset="0"/>
          </a:endParaRPr>
        </a:p>
        <a:p>
          <a:r>
            <a:rPr lang="da-DK" sz="1100" baseline="0">
              <a:latin typeface="Work Sans Light" panose="00000400000000000000" pitchFamily="2" charset="0"/>
            </a:rPr>
            <a:t>Business Drivers:</a:t>
          </a:r>
        </a:p>
        <a:p>
          <a:r>
            <a:rPr lang="da-DK" sz="1100" baseline="0">
              <a:latin typeface="Work Sans Light" panose="00000400000000000000" pitchFamily="2" charset="0"/>
            </a:rPr>
            <a:t>Implementing a PIM gives approximately a 10% increase in revenue via your Ecommerce and it also enables you to sell through new online sales channels.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49</xdr:row>
      <xdr:rowOff>8283</xdr:rowOff>
    </xdr:from>
    <xdr:to>
      <xdr:col>0</xdr:col>
      <xdr:colOff>3221935</xdr:colOff>
      <xdr:row>71</xdr:row>
      <xdr:rowOff>5235</xdr:rowOff>
    </xdr:to>
    <xdr:pic>
      <xdr:nvPicPr>
        <xdr:cNvPr id="38" name="Billede 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AFF84E-AF31-40BE-ABD7-CA9B68D985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4"/>
        <a:stretch/>
      </xdr:blipFill>
      <xdr:spPr>
        <a:xfrm>
          <a:off x="0" y="10129631"/>
          <a:ext cx="3221935" cy="4187952"/>
        </a:xfrm>
        <a:prstGeom prst="rect">
          <a:avLst/>
        </a:prstGeom>
      </xdr:spPr>
    </xdr:pic>
    <xdr:clientData/>
  </xdr:twoCellAnchor>
  <xdr:twoCellAnchor editAs="oneCell">
    <xdr:from>
      <xdr:col>0</xdr:col>
      <xdr:colOff>3619493</xdr:colOff>
      <xdr:row>49</xdr:row>
      <xdr:rowOff>8283</xdr:rowOff>
    </xdr:from>
    <xdr:to>
      <xdr:col>1</xdr:col>
      <xdr:colOff>182873</xdr:colOff>
      <xdr:row>71</xdr:row>
      <xdr:rowOff>5235</xdr:rowOff>
    </xdr:to>
    <xdr:pic>
      <xdr:nvPicPr>
        <xdr:cNvPr id="34" name="Billede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862985-4F19-4535-B16F-3B4A8805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9493" y="10129631"/>
          <a:ext cx="3230880" cy="4187952"/>
        </a:xfrm>
        <a:prstGeom prst="rect">
          <a:avLst/>
        </a:prstGeom>
      </xdr:spPr>
    </xdr:pic>
    <xdr:clientData/>
  </xdr:twoCellAnchor>
  <xdr:twoCellAnchor editAs="oneCell">
    <xdr:from>
      <xdr:col>1</xdr:col>
      <xdr:colOff>563220</xdr:colOff>
      <xdr:row>49</xdr:row>
      <xdr:rowOff>8281</xdr:rowOff>
    </xdr:from>
    <xdr:to>
      <xdr:col>4</xdr:col>
      <xdr:colOff>5038</xdr:colOff>
      <xdr:row>71</xdr:row>
      <xdr:rowOff>5232</xdr:rowOff>
    </xdr:to>
    <xdr:pic>
      <xdr:nvPicPr>
        <xdr:cNvPr id="36" name="Billede 3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91C367-49DA-4AEF-B6F2-B9DBB8520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30720" y="10129629"/>
          <a:ext cx="3218688" cy="4187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zoomScale="115" zoomScaleNormal="115" workbookViewId="0">
      <selection activeCell="A22" sqref="A22"/>
    </sheetView>
  </sheetViews>
  <sheetFormatPr defaultRowHeight="15" x14ac:dyDescent="0.25"/>
  <cols>
    <col min="1" max="1" width="100" style="1" customWidth="1"/>
    <col min="2" max="3" width="23.7109375" style="2" customWidth="1"/>
    <col min="4" max="16384" width="9.140625" style="1"/>
  </cols>
  <sheetData>
    <row r="1" spans="1:4" ht="86.25" customHeight="1" x14ac:dyDescent="0.25">
      <c r="A1" s="21"/>
      <c r="B1" s="20"/>
      <c r="C1" s="20"/>
      <c r="D1" s="21"/>
    </row>
    <row r="2" spans="1:4" x14ac:dyDescent="0.25">
      <c r="A2" s="41" t="s">
        <v>34</v>
      </c>
      <c r="B2" s="42"/>
      <c r="C2" s="42"/>
      <c r="D2" s="43"/>
    </row>
    <row r="3" spans="1:4" x14ac:dyDescent="0.25">
      <c r="A3" s="18"/>
      <c r="B3" s="18"/>
      <c r="C3" s="18"/>
      <c r="D3" s="18"/>
    </row>
    <row r="4" spans="1:4" x14ac:dyDescent="0.25">
      <c r="A4" s="18"/>
      <c r="B4" s="6" t="s">
        <v>25</v>
      </c>
      <c r="C4" s="22" t="s">
        <v>26</v>
      </c>
      <c r="D4" s="18"/>
    </row>
    <row r="5" spans="1:4" x14ac:dyDescent="0.25">
      <c r="A5" s="18"/>
      <c r="B5" s="4"/>
      <c r="C5" s="4"/>
      <c r="D5" s="18"/>
    </row>
    <row r="6" spans="1:4" s="3" customFormat="1" x14ac:dyDescent="0.25">
      <c r="A6" s="27" t="s">
        <v>35</v>
      </c>
      <c r="B6" s="28" t="s">
        <v>32</v>
      </c>
      <c r="C6" s="29" t="s">
        <v>31</v>
      </c>
      <c r="D6" s="19"/>
    </row>
    <row r="7" spans="1:4" x14ac:dyDescent="0.25">
      <c r="A7" s="5" t="s">
        <v>0</v>
      </c>
      <c r="B7" s="23">
        <v>10000</v>
      </c>
      <c r="C7" s="23">
        <v>10000</v>
      </c>
      <c r="D7" s="18"/>
    </row>
    <row r="8" spans="1:4" x14ac:dyDescent="0.25">
      <c r="A8" s="5" t="s">
        <v>5</v>
      </c>
      <c r="B8" s="6">
        <v>70</v>
      </c>
      <c r="C8" s="6">
        <v>70</v>
      </c>
      <c r="D8" s="18"/>
    </row>
    <row r="9" spans="1:4" x14ac:dyDescent="0.25">
      <c r="A9" s="5" t="s">
        <v>1</v>
      </c>
      <c r="B9" s="7">
        <f>SUM(B7*B8)</f>
        <v>700000</v>
      </c>
      <c r="C9" s="7">
        <f t="shared" ref="C9" si="0">SUM(C7*C8)</f>
        <v>700000</v>
      </c>
      <c r="D9" s="18"/>
    </row>
    <row r="10" spans="1:4" x14ac:dyDescent="0.25">
      <c r="A10" s="5"/>
      <c r="B10" s="4"/>
      <c r="C10" s="8"/>
      <c r="D10" s="18"/>
    </row>
    <row r="11" spans="1:4" x14ac:dyDescent="0.25">
      <c r="A11" s="30" t="s">
        <v>8</v>
      </c>
      <c r="B11" s="31"/>
      <c r="C11" s="29"/>
      <c r="D11" s="18"/>
    </row>
    <row r="12" spans="1:4" x14ac:dyDescent="0.25">
      <c r="A12" s="5" t="s">
        <v>27</v>
      </c>
      <c r="B12" s="6">
        <v>70</v>
      </c>
      <c r="C12" s="6">
        <v>30</v>
      </c>
      <c r="D12" s="18"/>
    </row>
    <row r="13" spans="1:4" x14ac:dyDescent="0.25">
      <c r="A13" s="5" t="s">
        <v>7</v>
      </c>
      <c r="B13" s="6">
        <v>3</v>
      </c>
      <c r="C13" s="6">
        <v>3</v>
      </c>
      <c r="D13" s="18"/>
    </row>
    <row r="14" spans="1:4" x14ac:dyDescent="0.25">
      <c r="A14" s="5" t="s">
        <v>6</v>
      </c>
      <c r="B14" s="7">
        <f>SUM(B7*(B12*(B13-1)))</f>
        <v>1400000</v>
      </c>
      <c r="C14" s="7">
        <f>SUM(C7*(C12*(C13-1)))</f>
        <v>600000</v>
      </c>
      <c r="D14" s="18"/>
    </row>
    <row r="15" spans="1:4" x14ac:dyDescent="0.25">
      <c r="A15" s="5"/>
      <c r="B15" s="4"/>
      <c r="C15" s="8"/>
      <c r="D15" s="18"/>
    </row>
    <row r="16" spans="1:4" x14ac:dyDescent="0.25">
      <c r="A16" s="30" t="s">
        <v>9</v>
      </c>
      <c r="B16" s="33"/>
      <c r="C16" s="32"/>
      <c r="D16" s="18"/>
    </row>
    <row r="17" spans="1:4" x14ac:dyDescent="0.25">
      <c r="A17" s="5"/>
      <c r="B17" s="7">
        <f>SUM(B9+B14)</f>
        <v>2100000</v>
      </c>
      <c r="C17" s="7">
        <f>SUM(C9+C14)</f>
        <v>1300000</v>
      </c>
      <c r="D17" s="18"/>
    </row>
    <row r="18" spans="1:4" x14ac:dyDescent="0.25">
      <c r="A18" s="30" t="s">
        <v>4</v>
      </c>
      <c r="B18" s="34"/>
      <c r="C18" s="32"/>
      <c r="D18" s="18"/>
    </row>
    <row r="19" spans="1:4" x14ac:dyDescent="0.25">
      <c r="A19" s="5" t="s">
        <v>30</v>
      </c>
      <c r="B19" s="24">
        <v>0.33</v>
      </c>
      <c r="C19" s="24">
        <v>0.33</v>
      </c>
      <c r="D19" s="18"/>
    </row>
    <row r="20" spans="1:4" x14ac:dyDescent="0.25">
      <c r="A20" s="5" t="s">
        <v>3</v>
      </c>
      <c r="B20" s="7">
        <f>SUM(B17*B19)</f>
        <v>693000</v>
      </c>
      <c r="C20" s="7">
        <f>SUM(C17*C19)</f>
        <v>429000</v>
      </c>
      <c r="D20" s="18"/>
    </row>
    <row r="21" spans="1:4" x14ac:dyDescent="0.25">
      <c r="A21" s="5"/>
      <c r="B21" s="4"/>
      <c r="C21" s="4"/>
      <c r="D21" s="18"/>
    </row>
    <row r="22" spans="1:4" x14ac:dyDescent="0.25">
      <c r="A22" s="30" t="s">
        <v>12</v>
      </c>
      <c r="B22" s="33"/>
      <c r="C22" s="32"/>
      <c r="D22" s="18"/>
    </row>
    <row r="23" spans="1:4" x14ac:dyDescent="0.25">
      <c r="A23" s="5" t="s">
        <v>2</v>
      </c>
      <c r="B23" s="17">
        <v>50</v>
      </c>
      <c r="C23" s="17">
        <v>50</v>
      </c>
      <c r="D23" s="18"/>
    </row>
    <row r="24" spans="1:4" x14ac:dyDescent="0.25">
      <c r="A24" s="5" t="s">
        <v>10</v>
      </c>
      <c r="B24" s="10">
        <v>12</v>
      </c>
      <c r="C24" s="10">
        <v>24</v>
      </c>
      <c r="D24" s="18"/>
    </row>
    <row r="25" spans="1:4" x14ac:dyDescent="0.25">
      <c r="A25" s="5" t="s">
        <v>11</v>
      </c>
      <c r="B25" s="11">
        <f>SUM(B20/(B24*60))</f>
        <v>962.5</v>
      </c>
      <c r="C25" s="11">
        <f t="shared" ref="C25" si="1">SUM(C20/(C24*60))</f>
        <v>297.91666666666669</v>
      </c>
      <c r="D25" s="18"/>
    </row>
    <row r="26" spans="1:4" x14ac:dyDescent="0.25">
      <c r="A26" s="5" t="s">
        <v>13</v>
      </c>
      <c r="B26" s="13">
        <f>SUM(B23*B25)</f>
        <v>48125</v>
      </c>
      <c r="C26" s="26">
        <f>SUM(C23*C25)</f>
        <v>14895.833333333334</v>
      </c>
      <c r="D26" s="18"/>
    </row>
    <row r="27" spans="1:4" x14ac:dyDescent="0.25">
      <c r="A27" s="5"/>
      <c r="B27" s="4"/>
      <c r="C27" s="4"/>
      <c r="D27" s="18"/>
    </row>
    <row r="28" spans="1:4" x14ac:dyDescent="0.25">
      <c r="A28" s="30" t="s">
        <v>29</v>
      </c>
      <c r="B28" s="34"/>
      <c r="C28" s="32"/>
      <c r="D28" s="18"/>
    </row>
    <row r="29" spans="1:4" x14ac:dyDescent="0.25">
      <c r="A29" s="5" t="s">
        <v>28</v>
      </c>
      <c r="B29" s="6">
        <v>0.5</v>
      </c>
      <c r="C29" s="12"/>
      <c r="D29" s="18"/>
    </row>
    <row r="30" spans="1:4" x14ac:dyDescent="0.25">
      <c r="A30" s="5" t="s">
        <v>15</v>
      </c>
      <c r="B30" s="13">
        <f>SUM((B23*B29)*220)</f>
        <v>5500</v>
      </c>
      <c r="C30" s="13">
        <v>0</v>
      </c>
      <c r="D30" s="18"/>
    </row>
    <row r="31" spans="1:4" x14ac:dyDescent="0.25">
      <c r="A31" s="5"/>
      <c r="B31" s="4"/>
      <c r="C31" s="14"/>
      <c r="D31" s="18"/>
    </row>
    <row r="32" spans="1:4" s="3" customFormat="1" x14ac:dyDescent="0.25">
      <c r="A32" s="30" t="s">
        <v>14</v>
      </c>
      <c r="B32" s="33"/>
      <c r="C32" s="32"/>
      <c r="D32" s="25"/>
    </row>
    <row r="33" spans="1:4" x14ac:dyDescent="0.25">
      <c r="A33" s="5"/>
      <c r="B33" s="15">
        <f>B26+B30</f>
        <v>53625</v>
      </c>
      <c r="C33" s="15">
        <f>C26+C30</f>
        <v>14895.833333333334</v>
      </c>
      <c r="D33" s="18"/>
    </row>
    <row r="34" spans="1:4" x14ac:dyDescent="0.25">
      <c r="A34" s="30" t="s">
        <v>16</v>
      </c>
      <c r="B34" s="34"/>
      <c r="C34" s="32"/>
      <c r="D34" s="18"/>
    </row>
    <row r="35" spans="1:4" x14ac:dyDescent="0.25">
      <c r="A35" s="5" t="s">
        <v>22</v>
      </c>
      <c r="B35" s="4"/>
      <c r="C35" s="16">
        <v>0.1</v>
      </c>
      <c r="D35" s="4"/>
    </row>
    <row r="36" spans="1:4" x14ac:dyDescent="0.25">
      <c r="A36" s="5" t="s">
        <v>18</v>
      </c>
      <c r="B36" s="4"/>
      <c r="C36" s="17">
        <v>1000000</v>
      </c>
      <c r="D36" s="4"/>
    </row>
    <row r="37" spans="1:4" x14ac:dyDescent="0.25">
      <c r="A37" s="5" t="s">
        <v>21</v>
      </c>
      <c r="B37" s="4"/>
      <c r="C37" s="9">
        <f>(C35*C36)*0.2</f>
        <v>20000</v>
      </c>
      <c r="D37" s="4"/>
    </row>
    <row r="38" spans="1:4" x14ac:dyDescent="0.25">
      <c r="A38" s="5"/>
      <c r="B38" s="4"/>
      <c r="C38" s="4"/>
      <c r="D38" s="18"/>
    </row>
    <row r="39" spans="1:4" x14ac:dyDescent="0.25">
      <c r="A39" s="5" t="s">
        <v>17</v>
      </c>
      <c r="B39" s="4"/>
      <c r="C39" s="17">
        <v>100000</v>
      </c>
      <c r="D39" s="18"/>
    </row>
    <row r="40" spans="1:4" x14ac:dyDescent="0.25">
      <c r="A40" s="5" t="s">
        <v>19</v>
      </c>
      <c r="B40" s="4"/>
      <c r="C40" s="9">
        <f>C39*0.2</f>
        <v>20000</v>
      </c>
      <c r="D40" s="18"/>
    </row>
    <row r="41" spans="1:4" x14ac:dyDescent="0.25">
      <c r="A41" s="18"/>
      <c r="B41" s="4"/>
      <c r="C41" s="4"/>
      <c r="D41" s="18"/>
    </row>
    <row r="42" spans="1:4" x14ac:dyDescent="0.25">
      <c r="A42" s="35" t="s">
        <v>24</v>
      </c>
      <c r="B42" s="36"/>
      <c r="C42" s="32"/>
      <c r="D42" s="18"/>
    </row>
    <row r="43" spans="1:4" x14ac:dyDescent="0.25">
      <c r="A43" s="18" t="s">
        <v>20</v>
      </c>
      <c r="B43" s="18"/>
      <c r="C43" s="13">
        <f>B33-C33</f>
        <v>38729.166666666664</v>
      </c>
      <c r="D43" s="18"/>
    </row>
    <row r="44" spans="1:4" x14ac:dyDescent="0.25">
      <c r="A44" s="18" t="s">
        <v>23</v>
      </c>
      <c r="B44" s="18"/>
      <c r="C44" s="13">
        <f>C37+C40</f>
        <v>40000</v>
      </c>
      <c r="D44" s="18"/>
    </row>
    <row r="45" spans="1:4" x14ac:dyDescent="0.25">
      <c r="A45" s="18"/>
      <c r="B45" s="40"/>
      <c r="C45" s="18"/>
      <c r="D45" s="18"/>
    </row>
    <row r="46" spans="1:4" ht="26.25" customHeight="1" x14ac:dyDescent="0.3">
      <c r="A46" s="38" t="s">
        <v>33</v>
      </c>
      <c r="B46" s="37"/>
      <c r="C46" s="39">
        <f>C43+C44</f>
        <v>78729.166666666657</v>
      </c>
      <c r="D46" s="18"/>
    </row>
    <row r="47" spans="1:4" x14ac:dyDescent="0.25">
      <c r="A47" s="18"/>
      <c r="B47" s="4"/>
      <c r="C47" s="4"/>
      <c r="D47" s="18"/>
    </row>
    <row r="48" spans="1:4" x14ac:dyDescent="0.25">
      <c r="A48" s="18"/>
      <c r="B48" s="4"/>
      <c r="C48" s="4"/>
      <c r="D48" s="18"/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ROI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Jensen</dc:creator>
  <cp:lastModifiedBy>Morten Peter Schmidt</cp:lastModifiedBy>
  <dcterms:created xsi:type="dcterms:W3CDTF">2017-09-14T09:28:29Z</dcterms:created>
  <dcterms:modified xsi:type="dcterms:W3CDTF">2020-07-14T12:32:30Z</dcterms:modified>
</cp:coreProperties>
</file>